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19425" windowHeight="10425"/>
  </bookViews>
  <sheets>
    <sheet name="грудень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8" i="1" l="1"/>
  <c r="Q10" i="1" l="1"/>
  <c r="K11" i="1" l="1"/>
  <c r="N11" i="1" l="1"/>
  <c r="Q8" i="1" l="1"/>
  <c r="T8" i="1" l="1"/>
  <c r="M11" i="1"/>
  <c r="X8" i="1" l="1"/>
  <c r="Y8" i="1" s="1"/>
  <c r="O11" i="1"/>
  <c r="W11" i="1" l="1"/>
  <c r="V11" i="1" l="1"/>
  <c r="R11" i="1"/>
  <c r="Q9" i="1"/>
  <c r="T9" i="1" l="1"/>
  <c r="S9" i="1"/>
  <c r="S10" i="1"/>
  <c r="T10" i="1"/>
  <c r="U11" i="1"/>
  <c r="G11" i="1"/>
  <c r="H11" i="1"/>
  <c r="I11" i="1"/>
  <c r="J11" i="1"/>
  <c r="L11" i="1"/>
  <c r="P11" i="1"/>
  <c r="Q11" i="1"/>
  <c r="S11" i="1" l="1"/>
  <c r="X10" i="1"/>
  <c r="Y10" i="1" s="1"/>
  <c r="T11" i="1"/>
  <c r="X9" i="1"/>
  <c r="Y9" i="1" s="1"/>
  <c r="X11" i="1" l="1"/>
  <c r="Y11" i="1"/>
</calcChain>
</file>

<file path=xl/sharedStrings.xml><?xml version="1.0" encoding="utf-8"?>
<sst xmlns="http://schemas.openxmlformats.org/spreadsheetml/2006/main" count="37" uniqueCount="37">
  <si>
    <t/>
  </si>
  <si>
    <t>№ з/п</t>
  </si>
  <si>
    <t>П.І.Б.</t>
  </si>
  <si>
    <t>Посада</t>
  </si>
  <si>
    <t xml:space="preserve"> Разом нараховано</t>
  </si>
  <si>
    <t xml:space="preserve"> Разом утримано</t>
  </si>
  <si>
    <t xml:space="preserve"> РАЗОМ :</t>
  </si>
  <si>
    <t>Начальник Управління</t>
  </si>
  <si>
    <t>СОРОНОВИЧ О.Ю.</t>
  </si>
  <si>
    <t>Заступник начальника Управління - начальник відділу загальної середньої та корекційної освіти</t>
  </si>
  <si>
    <t>Х</t>
  </si>
  <si>
    <t>Оклад</t>
  </si>
  <si>
    <t>Надбавка за ранг</t>
  </si>
  <si>
    <t>Надбавка за вислугу років</t>
  </si>
  <si>
    <t>Відпрацьовано днів</t>
  </si>
  <si>
    <t>Податок на доходи ФО</t>
  </si>
  <si>
    <t xml:space="preserve"> Військовий збір</t>
  </si>
  <si>
    <t>Утримання профспілкових внесків</t>
  </si>
  <si>
    <t>грн</t>
  </si>
  <si>
    <t>Заступник начальника Управління - начальник фінансово-економічного відділу</t>
  </si>
  <si>
    <t>ЧУБИЧ Л.В.</t>
  </si>
  <si>
    <t>Індексація</t>
  </si>
  <si>
    <t>Зарплата за першу половину місяця</t>
  </si>
  <si>
    <t>Лікарняна каса</t>
  </si>
  <si>
    <t xml:space="preserve"> Керівництво </t>
  </si>
  <si>
    <t>ВИТЯГ З РОЗРАХУНКОВО-ПЛАТІЖНОЇ ВІДОМОСТІ</t>
  </si>
  <si>
    <t xml:space="preserve">До видачі </t>
  </si>
  <si>
    <t>Управління освіти і науки Чернігівської                                     обласної державної адміністрації</t>
  </si>
  <si>
    <t>Виплата в міжрозрахунковий період</t>
  </si>
  <si>
    <t>МУЗИКА Ю.В.</t>
  </si>
  <si>
    <t>Лікарняні</t>
  </si>
  <si>
    <t>Відпускні</t>
  </si>
  <si>
    <t>Грошова компенсація     невикористаної відпустки</t>
  </si>
  <si>
    <t xml:space="preserve">Грошова допомога допомога на оздоровлення </t>
  </si>
  <si>
    <t xml:space="preserve">Премія </t>
  </si>
  <si>
    <t>За лютий 2026 року</t>
  </si>
  <si>
    <t>Перерахунок зп за січень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</si>
</sst>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charset val="1"/>
      <scheme val="minor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b/>
      <sz val="18"/>
      <color theme="3"/>
      <name val="Cambria"/>
      <family val="2"/>
      <charset val="1"/>
      <scheme val="major"/>
    </font>
    <font>
      <sz val="11"/>
      <color rgb="FF9C65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1" applyNumberFormat="0" applyAlignment="0" applyProtection="0"/>
    <xf numFmtId="0" fontId="7" fillId="27" borderId="2" applyNumberFormat="0" applyAlignment="0" applyProtection="0"/>
    <xf numFmtId="0" fontId="8" fillId="27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8" borderId="7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30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31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32" borderId="0" applyNumberFormat="0" applyBorder="0" applyAlignment="0" applyProtection="0"/>
  </cellStyleXfs>
  <cellXfs count="32">
    <xf numFmtId="0" fontId="0" fillId="0" borderId="0" xfId="0"/>
    <xf numFmtId="0" fontId="1" fillId="33" borderId="10" xfId="0" applyFont="1" applyFill="1" applyBorder="1" applyAlignment="1">
      <alignment horizontal="center" vertical="center" wrapText="1"/>
    </xf>
    <xf numFmtId="4" fontId="3" fillId="33" borderId="10" xfId="0" applyNumberFormat="1" applyFont="1" applyFill="1" applyBorder="1" applyAlignment="1">
      <alignment horizontal="right" vertical="center" wrapText="1"/>
    </xf>
    <xf numFmtId="4" fontId="1" fillId="33" borderId="10" xfId="0" applyNumberFormat="1" applyFont="1" applyFill="1" applyBorder="1" applyAlignment="1">
      <alignment horizontal="right" vertical="center" wrapText="1"/>
    </xf>
    <xf numFmtId="0" fontId="23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10" xfId="0" applyFont="1" applyFill="1" applyBorder="1" applyAlignment="1">
      <alignment horizontal="center" vertical="center" textRotation="90" wrapText="1"/>
    </xf>
    <xf numFmtId="0" fontId="27" fillId="0" borderId="0" xfId="0" applyFont="1"/>
    <xf numFmtId="0" fontId="29" fillId="33" borderId="10" xfId="0" applyFont="1" applyFill="1" applyBorder="1" applyAlignment="1">
      <alignment horizontal="center" vertical="center" textRotation="90" wrapText="1"/>
    </xf>
    <xf numFmtId="0" fontId="30" fillId="33" borderId="10" xfId="0" applyFont="1" applyFill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top" wrapText="1"/>
    </xf>
    <xf numFmtId="2" fontId="32" fillId="0" borderId="1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center" vertical="center" textRotation="90" wrapText="1"/>
    </xf>
    <xf numFmtId="0" fontId="24" fillId="33" borderId="11" xfId="0" applyFont="1" applyFill="1" applyBorder="1" applyAlignment="1">
      <alignment horizontal="left" vertical="center" wrapText="1"/>
    </xf>
    <xf numFmtId="0" fontId="24" fillId="33" borderId="12" xfId="0" applyFont="1" applyFill="1" applyBorder="1" applyAlignment="1">
      <alignment horizontal="left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1" fillId="33" borderId="12" xfId="0" applyFont="1" applyFill="1" applyBorder="1" applyAlignment="1">
      <alignment horizontal="center" vertical="center" wrapText="1"/>
    </xf>
    <xf numFmtId="0" fontId="2" fillId="33" borderId="13" xfId="0" applyFont="1" applyFill="1" applyBorder="1" applyAlignment="1">
      <alignment horizontal="left" vertical="center" wrapText="1"/>
    </xf>
    <xf numFmtId="0" fontId="2" fillId="33" borderId="12" xfId="0" applyFont="1" applyFill="1" applyBorder="1" applyAlignment="1">
      <alignment horizontal="left" vertical="center" wrapText="1"/>
    </xf>
    <xf numFmtId="3" fontId="25" fillId="33" borderId="11" xfId="0" applyNumberFormat="1" applyFont="1" applyFill="1" applyBorder="1" applyAlignment="1">
      <alignment horizontal="center" vertical="center" wrapText="1"/>
    </xf>
    <xf numFmtId="3" fontId="25" fillId="33" borderId="12" xfId="0" applyNumberFormat="1" applyFont="1" applyFill="1" applyBorder="1" applyAlignment="1">
      <alignment horizontal="center" vertical="center" wrapText="1"/>
    </xf>
    <xf numFmtId="0" fontId="26" fillId="33" borderId="11" xfId="0" applyFont="1" applyFill="1" applyBorder="1" applyAlignment="1">
      <alignment horizontal="center" vertical="center" wrapText="1"/>
    </xf>
    <xf numFmtId="0" fontId="26" fillId="33" borderId="12" xfId="0" applyFont="1" applyFill="1" applyBorder="1" applyAlignment="1">
      <alignment horizontal="center" vertical="center" wrapText="1"/>
    </xf>
    <xf numFmtId="0" fontId="29" fillId="33" borderId="11" xfId="0" applyFont="1" applyFill="1" applyBorder="1" applyAlignment="1">
      <alignment horizontal="center" vertical="center" textRotation="90" wrapText="1"/>
    </xf>
    <xf numFmtId="0" fontId="29" fillId="33" borderId="12" xfId="0" applyFont="1" applyFill="1" applyBorder="1" applyAlignment="1">
      <alignment horizontal="center" vertical="center" textRotation="90" wrapText="1"/>
    </xf>
    <xf numFmtId="0" fontId="2" fillId="33" borderId="11" xfId="0" applyFont="1" applyFill="1" applyBorder="1" applyAlignment="1">
      <alignment horizontal="left" vertical="center" wrapText="1"/>
    </xf>
    <xf numFmtId="0" fontId="21" fillId="33" borderId="0" xfId="0" applyFont="1" applyFill="1" applyAlignment="1">
      <alignment horizontal="left" vertical="top" wrapText="1"/>
    </xf>
    <xf numFmtId="0" fontId="23" fillId="33" borderId="0" xfId="0" applyFont="1" applyFill="1" applyAlignment="1">
      <alignment horizontal="center" vertical="center" wrapText="1"/>
    </xf>
    <xf numFmtId="0" fontId="26" fillId="33" borderId="0" xfId="0" applyFont="1" applyFill="1" applyAlignment="1">
      <alignment horizontal="center" vertical="center" wrapText="1"/>
    </xf>
    <xf numFmtId="0" fontId="28" fillId="33" borderId="0" xfId="0" applyFont="1" applyFill="1" applyAlignment="1">
      <alignment horizontal="left" vertical="top" wrapText="1"/>
    </xf>
    <xf numFmtId="0" fontId="22" fillId="33" borderId="0" xfId="0" applyFont="1" applyFill="1" applyAlignment="1">
      <alignment horizontal="center" vertical="center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"/>
  <sheetViews>
    <sheetView tabSelected="1" topLeftCell="A4" zoomScale="120" zoomScaleNormal="120" zoomScaleSheetLayoutView="100" workbookViewId="0">
      <selection activeCell="K8" sqref="K8"/>
    </sheetView>
  </sheetViews>
  <sheetFormatPr defaultRowHeight="15" x14ac:dyDescent="0.25"/>
  <cols>
    <col min="1" max="1" width="3.140625" customWidth="1"/>
    <col min="2" max="2" width="2.42578125" customWidth="1"/>
    <col min="3" max="3" width="12.5703125" customWidth="1"/>
    <col min="4" max="4" width="13.140625" customWidth="1"/>
    <col min="5" max="5" width="1.5703125" customWidth="1"/>
    <col min="6" max="6" width="3.5703125" customWidth="1"/>
    <col min="7" max="7" width="7.5703125" customWidth="1"/>
    <col min="8" max="8" width="8.85546875" customWidth="1"/>
    <col min="9" max="9" width="9.5703125" customWidth="1"/>
    <col min="10" max="11" width="8.5703125" customWidth="1"/>
    <col min="12" max="12" width="6.5703125" customWidth="1"/>
    <col min="13" max="14" width="9.28515625" customWidth="1"/>
    <col min="15" max="15" width="7.85546875" bestFit="1" customWidth="1"/>
    <col min="16" max="16" width="7.85546875" customWidth="1"/>
    <col min="17" max="17" width="8.85546875" customWidth="1"/>
    <col min="18" max="18" width="8.140625" customWidth="1"/>
    <col min="19" max="19" width="8.28515625" customWidth="1"/>
    <col min="20" max="20" width="6.85546875" customWidth="1"/>
    <col min="21" max="22" width="7.5703125" customWidth="1"/>
    <col min="23" max="23" width="8.28515625" customWidth="1"/>
    <col min="24" max="24" width="8.85546875" customWidth="1"/>
    <col min="25" max="25" width="8.28515625" customWidth="1"/>
  </cols>
  <sheetData>
    <row r="1" spans="1:26" ht="41.25" customHeight="1" x14ac:dyDescent="0.25">
      <c r="A1" s="27" t="s">
        <v>27</v>
      </c>
      <c r="B1" s="27"/>
      <c r="C1" s="27"/>
      <c r="D1" s="27"/>
      <c r="E1" s="27"/>
      <c r="F1" s="27"/>
      <c r="G1" s="27"/>
      <c r="H1" s="27"/>
      <c r="I1" s="27"/>
      <c r="J1" s="27"/>
      <c r="K1" s="11"/>
    </row>
    <row r="2" spans="1:26" ht="39" customHeight="1" x14ac:dyDescent="0.25">
      <c r="A2" s="31" t="s">
        <v>25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5"/>
    </row>
    <row r="3" spans="1:26" ht="24.75" customHeight="1" x14ac:dyDescent="0.25">
      <c r="A3" s="8"/>
      <c r="B3" s="8"/>
      <c r="C3" s="8"/>
      <c r="D3" s="8"/>
      <c r="E3" s="8"/>
      <c r="F3" s="28" t="s">
        <v>24</v>
      </c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4"/>
      <c r="S3" s="8"/>
      <c r="T3" s="8"/>
      <c r="U3" s="8"/>
      <c r="V3" s="8"/>
      <c r="W3" s="8"/>
      <c r="X3" s="8"/>
      <c r="Y3" s="8"/>
      <c r="Z3" s="8"/>
    </row>
    <row r="4" spans="1:26" ht="16.5" customHeight="1" x14ac:dyDescent="0.25">
      <c r="A4" s="8"/>
      <c r="B4" s="8"/>
      <c r="C4" s="8"/>
      <c r="D4" s="8"/>
      <c r="E4" s="8"/>
      <c r="F4" s="28" t="s">
        <v>35</v>
      </c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4"/>
      <c r="S4" s="8"/>
      <c r="T4" s="8"/>
      <c r="U4" s="8"/>
      <c r="V4" s="8"/>
      <c r="W4" s="8"/>
      <c r="X4" s="8"/>
      <c r="Y4" s="8"/>
      <c r="Z4" s="8"/>
    </row>
    <row r="5" spans="1:26" ht="4.5" customHeight="1" x14ac:dyDescent="0.25">
      <c r="A5" s="8"/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8"/>
      <c r="Z5" s="8"/>
    </row>
    <row r="6" spans="1:26" ht="15" customHeight="1" x14ac:dyDescent="0.25">
      <c r="A6" s="30"/>
      <c r="B6" s="30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Y6" s="8" t="s">
        <v>18</v>
      </c>
      <c r="Z6" s="8"/>
    </row>
    <row r="7" spans="1:26" ht="151.5" customHeight="1" x14ac:dyDescent="0.25">
      <c r="A7" s="6" t="s">
        <v>1</v>
      </c>
      <c r="B7" s="22" t="s">
        <v>2</v>
      </c>
      <c r="C7" s="23"/>
      <c r="D7" s="6" t="s">
        <v>3</v>
      </c>
      <c r="E7" s="24" t="s">
        <v>14</v>
      </c>
      <c r="F7" s="25"/>
      <c r="G7" s="9" t="s">
        <v>11</v>
      </c>
      <c r="H7" s="9" t="s">
        <v>12</v>
      </c>
      <c r="I7" s="9" t="s">
        <v>13</v>
      </c>
      <c r="J7" s="9" t="s">
        <v>33</v>
      </c>
      <c r="K7" s="13" t="s">
        <v>36</v>
      </c>
      <c r="L7" s="9" t="s">
        <v>21</v>
      </c>
      <c r="M7" s="9" t="s">
        <v>31</v>
      </c>
      <c r="N7" s="9" t="s">
        <v>30</v>
      </c>
      <c r="O7" s="9" t="s">
        <v>32</v>
      </c>
      <c r="P7" s="9" t="s">
        <v>34</v>
      </c>
      <c r="Q7" s="7" t="s">
        <v>4</v>
      </c>
      <c r="R7" s="7" t="s">
        <v>22</v>
      </c>
      <c r="S7" s="9" t="s">
        <v>15</v>
      </c>
      <c r="T7" s="9" t="s">
        <v>16</v>
      </c>
      <c r="U7" s="9" t="s">
        <v>17</v>
      </c>
      <c r="V7" s="9" t="s">
        <v>23</v>
      </c>
      <c r="W7" s="7" t="s">
        <v>28</v>
      </c>
      <c r="X7" s="7" t="s">
        <v>5</v>
      </c>
      <c r="Y7" s="7" t="s">
        <v>26</v>
      </c>
      <c r="Z7" s="8"/>
    </row>
    <row r="8" spans="1:26" ht="48" customHeight="1" x14ac:dyDescent="0.25">
      <c r="A8" s="1">
        <v>1</v>
      </c>
      <c r="B8" s="26" t="s">
        <v>29</v>
      </c>
      <c r="C8" s="19"/>
      <c r="D8" s="10" t="s">
        <v>7</v>
      </c>
      <c r="E8" s="16">
        <v>20</v>
      </c>
      <c r="F8" s="17"/>
      <c r="G8" s="3">
        <v>53021</v>
      </c>
      <c r="H8" s="3">
        <v>600</v>
      </c>
      <c r="I8" s="3">
        <v>15906.3</v>
      </c>
      <c r="J8" s="3">
        <v>0</v>
      </c>
      <c r="K8" s="12">
        <v>35332.699999999997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f>SUM(G8:P8)</f>
        <v>104860</v>
      </c>
      <c r="R8" s="3">
        <v>26700</v>
      </c>
      <c r="S8" s="3">
        <f>ROUND((Q8)*0.18,2)-0.01</f>
        <v>18874.79</v>
      </c>
      <c r="T8" s="3">
        <f>ROUND((Q8)*5%,2)</f>
        <v>5243</v>
      </c>
      <c r="U8" s="3">
        <v>0</v>
      </c>
      <c r="V8" s="3">
        <v>0</v>
      </c>
      <c r="W8" s="3">
        <v>27206.18</v>
      </c>
      <c r="X8" s="3">
        <f>SUM(R8:W8)</f>
        <v>78023.97</v>
      </c>
      <c r="Y8" s="3">
        <f>Q8-X8</f>
        <v>26836.03</v>
      </c>
    </row>
    <row r="9" spans="1:26" ht="99.75" customHeight="1" x14ac:dyDescent="0.25">
      <c r="A9" s="1">
        <v>2</v>
      </c>
      <c r="B9" s="14" t="s">
        <v>8</v>
      </c>
      <c r="C9" s="15"/>
      <c r="D9" s="10" t="s">
        <v>9</v>
      </c>
      <c r="E9" s="16">
        <v>20</v>
      </c>
      <c r="F9" s="17"/>
      <c r="G9" s="3">
        <v>50370</v>
      </c>
      <c r="H9" s="3">
        <v>800</v>
      </c>
      <c r="I9" s="3">
        <v>15111</v>
      </c>
      <c r="J9" s="3">
        <v>0</v>
      </c>
      <c r="K9" s="3">
        <v>13731.55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f>SUM(G9:P9)</f>
        <v>80012.55</v>
      </c>
      <c r="R9" s="3">
        <v>25500</v>
      </c>
      <c r="S9" s="3">
        <f>ROUND((Q9)*0.18,2)</f>
        <v>14402.26</v>
      </c>
      <c r="T9" s="3">
        <f>ROUND((Q9)*5%,2)</f>
        <v>4000.63</v>
      </c>
      <c r="U9" s="3">
        <v>0</v>
      </c>
      <c r="V9" s="3">
        <v>0</v>
      </c>
      <c r="W9" s="3">
        <v>10573.29</v>
      </c>
      <c r="X9" s="3">
        <f>SUM(R9:W9)</f>
        <v>54476.18</v>
      </c>
      <c r="Y9" s="3">
        <f t="shared" ref="Y9:Y10" si="0">Q9-X9</f>
        <v>25536.370000000003</v>
      </c>
    </row>
    <row r="10" spans="1:26" ht="94.5" customHeight="1" x14ac:dyDescent="0.25">
      <c r="A10" s="1">
        <v>3</v>
      </c>
      <c r="B10" s="14" t="s">
        <v>20</v>
      </c>
      <c r="C10" s="15"/>
      <c r="D10" s="10" t="s">
        <v>19</v>
      </c>
      <c r="E10" s="16">
        <v>20</v>
      </c>
      <c r="F10" s="17"/>
      <c r="G10" s="3">
        <v>50370</v>
      </c>
      <c r="H10" s="3">
        <v>800</v>
      </c>
      <c r="I10" s="3">
        <v>15111</v>
      </c>
      <c r="J10" s="3">
        <v>0</v>
      </c>
      <c r="K10" s="3">
        <v>33566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f>SUM(G10:P10)</f>
        <v>99847</v>
      </c>
      <c r="R10" s="3">
        <v>25500</v>
      </c>
      <c r="S10" s="3">
        <f>ROUND((Q10)*0.18,2)</f>
        <v>17972.46</v>
      </c>
      <c r="T10" s="3">
        <f t="shared" ref="T10" si="1">ROUND((Q10)*5%,2)</f>
        <v>4992.3500000000004</v>
      </c>
      <c r="U10" s="3">
        <v>0</v>
      </c>
      <c r="V10" s="3">
        <v>50</v>
      </c>
      <c r="W10" s="3">
        <v>25845.82</v>
      </c>
      <c r="X10" s="3">
        <f>SUM(R10:W10)</f>
        <v>74360.63</v>
      </c>
      <c r="Y10" s="3">
        <f t="shared" si="0"/>
        <v>25486.369999999995</v>
      </c>
    </row>
    <row r="11" spans="1:26" ht="22.5" customHeight="1" x14ac:dyDescent="0.25">
      <c r="A11" s="14" t="s">
        <v>6</v>
      </c>
      <c r="B11" s="18"/>
      <c r="C11" s="18"/>
      <c r="D11" s="19"/>
      <c r="E11" s="20" t="s">
        <v>10</v>
      </c>
      <c r="F11" s="21"/>
      <c r="G11" s="2">
        <f t="shared" ref="G11:Y11" si="2">SUM(G8:G10)</f>
        <v>153761</v>
      </c>
      <c r="H11" s="2">
        <f t="shared" si="2"/>
        <v>2200</v>
      </c>
      <c r="I11" s="2">
        <f t="shared" si="2"/>
        <v>46128.3</v>
      </c>
      <c r="J11" s="2">
        <f t="shared" si="2"/>
        <v>0</v>
      </c>
      <c r="K11" s="2">
        <f t="shared" si="2"/>
        <v>82630.25</v>
      </c>
      <c r="L11" s="2">
        <f t="shared" si="2"/>
        <v>0</v>
      </c>
      <c r="M11" s="2">
        <f t="shared" si="2"/>
        <v>0</v>
      </c>
      <c r="N11" s="2">
        <f t="shared" si="2"/>
        <v>0</v>
      </c>
      <c r="O11" s="2">
        <f t="shared" si="2"/>
        <v>0</v>
      </c>
      <c r="P11" s="2">
        <f t="shared" si="2"/>
        <v>0</v>
      </c>
      <c r="Q11" s="2">
        <f t="shared" si="2"/>
        <v>284719.55</v>
      </c>
      <c r="R11" s="2">
        <f t="shared" si="2"/>
        <v>77700</v>
      </c>
      <c r="S11" s="2">
        <f>SUM(S8:S10)</f>
        <v>51249.51</v>
      </c>
      <c r="T11" s="2">
        <f t="shared" si="2"/>
        <v>14235.980000000001</v>
      </c>
      <c r="U11" s="2">
        <f t="shared" si="2"/>
        <v>0</v>
      </c>
      <c r="V11" s="2">
        <f t="shared" si="2"/>
        <v>50</v>
      </c>
      <c r="W11" s="2">
        <f t="shared" si="2"/>
        <v>63625.29</v>
      </c>
      <c r="X11" s="2">
        <f t="shared" si="2"/>
        <v>206860.78</v>
      </c>
      <c r="Y11" s="2">
        <f t="shared" si="2"/>
        <v>77858.76999999999</v>
      </c>
    </row>
    <row r="12" spans="1:26" ht="9.9499999999999993" customHeight="1" x14ac:dyDescent="0.25"/>
  </sheetData>
  <mergeCells count="16">
    <mergeCell ref="A1:J1"/>
    <mergeCell ref="F3:Q3"/>
    <mergeCell ref="F4:Q4"/>
    <mergeCell ref="B5:X5"/>
    <mergeCell ref="A6:B6"/>
    <mergeCell ref="A2:X2"/>
    <mergeCell ref="B10:C10"/>
    <mergeCell ref="E10:F10"/>
    <mergeCell ref="A11:D11"/>
    <mergeCell ref="E11:F11"/>
    <mergeCell ref="B7:C7"/>
    <mergeCell ref="E7:F7"/>
    <mergeCell ref="B9:C9"/>
    <mergeCell ref="E9:F9"/>
    <mergeCell ref="B8:C8"/>
    <mergeCell ref="E8:F8"/>
  </mergeCells>
  <pageMargins left="0.19685039370078741" right="0.19685039370078741" top="0.39370078740157483" bottom="0.39370078740157483" header="0.51181102362204722" footer="0.51181102362204722"/>
  <pageSetup paperSize="9" scale="74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грудень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[1114] FR ЧОДА  Розрахунково-платiжна вiдомiсть на дату</dc:title>
  <dc:creator>Тетяна Стужна</dc:creator>
  <cp:lastModifiedBy>UON-317</cp:lastModifiedBy>
  <cp:lastPrinted>2025-08-04T12:24:18Z</cp:lastPrinted>
  <dcterms:created xsi:type="dcterms:W3CDTF">2021-12-21T12:21:16Z</dcterms:created>
  <dcterms:modified xsi:type="dcterms:W3CDTF">2026-03-05T08:05:47Z</dcterms:modified>
</cp:coreProperties>
</file>